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mazonFBA・ヤフオク" sheetId="1" r:id="rId3"/>
  </sheets>
  <definedNames/>
  <calcPr/>
</workbook>
</file>

<file path=xl/sharedStrings.xml><?xml version="1.0" encoding="utf-8"?>
<sst xmlns="http://schemas.openxmlformats.org/spreadsheetml/2006/main" count="34" uniqueCount="33">
  <si>
    <t>ASIN</t>
  </si>
  <si>
    <t>商品名またはURL</t>
  </si>
  <si>
    <t>購入数</t>
  </si>
  <si>
    <t>仕入単価(元)</t>
  </si>
  <si>
    <t>中国国内送料(元)</t>
  </si>
  <si>
    <t>仕入単価(円)</t>
  </si>
  <si>
    <t>仕入×個数</t>
  </si>
  <si>
    <t>重量kg</t>
  </si>
  <si>
    <t>送料単価(日本までの送料)元</t>
  </si>
  <si>
    <t>輸入送料計</t>
  </si>
  <si>
    <t>輸入原価(円)</t>
  </si>
  <si>
    <t>輸入原価計(円)</t>
  </si>
  <si>
    <t>販売価格(円)</t>
  </si>
  <si>
    <t>販売計</t>
  </si>
  <si>
    <t>粗利益</t>
  </si>
  <si>
    <t>Amazon手数料</t>
  </si>
  <si>
    <t>限界利益</t>
  </si>
  <si>
    <t>利益率</t>
  </si>
  <si>
    <t>利益計</t>
  </si>
  <si>
    <t>月間目標</t>
  </si>
  <si>
    <t>1日</t>
  </si>
  <si>
    <t>月間利益</t>
  </si>
  <si>
    <t>納期(注文→日本着)</t>
  </si>
  <si>
    <t>発注閾値</t>
  </si>
  <si>
    <t>閾値での最低必要在庫高</t>
  </si>
  <si>
    <t>B00CY5HRJG</t>
  </si>
  <si>
    <t>南京錠</t>
  </si>
  <si>
    <t>合計</t>
  </si>
  <si>
    <t>1元</t>
  </si>
  <si>
    <t>円</t>
  </si>
  <si>
    <t>船便送料(1CBMあたり)</t>
  </si>
  <si>
    <t>元</t>
  </si>
  <si>
    <t>OCS送料(1kgあたり)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</si>
</sst>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¥#,##0"/>
    <numFmt numFmtId="165" formatCode="#,##0.###############"/>
    <numFmt numFmtId="166" formatCode="&quot;¥&quot;#,##0"/>
  </numFmts>
  <fonts count="7">
    <font>
      <sz val="10.0"/>
      <color rgb="FF000000"/>
      <name val="Arial"/>
    </font>
    <font/>
    <font>
      <b/>
      <sz val="10.0"/>
    </font>
    <font>
      <sz val="10.0"/>
      <color rgb="FF000000"/>
    </font>
    <font>
      <sz val="10.0"/>
      <color rgb="FFFFFFFF"/>
    </font>
    <font>
      <sz val="10.0"/>
      <color rgb="FF0000FF"/>
    </font>
    <font>
      <b/>
      <sz val="10.0"/>
      <color rgb="FFFF0000"/>
    </font>
  </fonts>
  <fills count="7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</fills>
  <borders count="9">
    <border/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164" xfId="0" applyAlignment="1" applyFont="1" applyNumberFormat="1">
      <alignment readingOrder="0" shrinkToFit="0" wrapText="1"/>
    </xf>
    <xf borderId="0" fillId="2" fontId="3" numFmtId="0" xfId="0" applyAlignment="1" applyFill="1" applyFont="1">
      <alignment readingOrder="0" shrinkToFit="0" wrapText="1"/>
    </xf>
    <xf borderId="0" fillId="3" fontId="2" numFmtId="0" xfId="0" applyAlignment="1" applyFill="1" applyFont="1">
      <alignment readingOrder="0" shrinkToFit="0" wrapText="1"/>
    </xf>
    <xf borderId="0" fillId="4" fontId="2" numFmtId="0" xfId="0" applyAlignment="1" applyFill="1" applyFont="1">
      <alignment readingOrder="0" shrinkToFit="0" wrapText="1"/>
    </xf>
    <xf borderId="0" fillId="0" fontId="1" numFmtId="164" xfId="0" applyAlignment="1" applyFont="1" applyNumberFormat="1">
      <alignment readingOrder="0" shrinkToFit="0" wrapText="1"/>
    </xf>
    <xf borderId="0" fillId="0" fontId="1" numFmtId="164" xfId="0" applyAlignment="1" applyFont="1" applyNumberFormat="1">
      <alignment shrinkToFit="0" wrapText="1"/>
    </xf>
    <xf borderId="0" fillId="2" fontId="3" numFmtId="164" xfId="0" applyAlignment="1" applyFont="1" applyNumberFormat="1">
      <alignment shrinkToFit="0" wrapText="1"/>
    </xf>
    <xf borderId="0" fillId="0" fontId="1" numFmtId="165" xfId="0" applyAlignment="1" applyFont="1" applyNumberFormat="1">
      <alignment readingOrder="0" shrinkToFit="0" wrapText="1"/>
    </xf>
    <xf borderId="0" fillId="0" fontId="3" numFmtId="165" xfId="0" applyAlignment="1" applyFont="1" applyNumberFormat="1">
      <alignment shrinkToFit="0" wrapText="1"/>
    </xf>
    <xf borderId="0" fillId="3" fontId="1" numFmtId="164" xfId="0" applyAlignment="1" applyFont="1" applyNumberFormat="1">
      <alignment readingOrder="0" shrinkToFit="0" wrapText="1"/>
    </xf>
    <xf borderId="0" fillId="0" fontId="1" numFmtId="166" xfId="0" applyAlignment="1" applyFont="1" applyNumberFormat="1">
      <alignment shrinkToFit="0" wrapText="1"/>
    </xf>
    <xf borderId="0" fillId="4" fontId="1" numFmtId="164" xfId="0" applyAlignment="1" applyFont="1" applyNumberFormat="1">
      <alignment shrinkToFit="0" wrapText="1"/>
    </xf>
    <xf borderId="0" fillId="0" fontId="1" numFmtId="10" xfId="0" applyAlignment="1" applyFont="1" applyNumberFormat="1">
      <alignment shrinkToFit="0" wrapText="1"/>
    </xf>
    <xf borderId="0" fillId="0" fontId="1" numFmtId="0" xfId="0" applyAlignment="1" applyFont="1">
      <alignment shrinkToFit="0" wrapText="1"/>
    </xf>
    <xf borderId="0" fillId="5" fontId="4" numFmtId="0" xfId="0" applyAlignment="1" applyFill="1" applyFont="1">
      <alignment shrinkToFit="0" wrapText="1"/>
    </xf>
    <xf borderId="0" fillId="0" fontId="3" numFmtId="164" xfId="0" applyAlignment="1" applyFont="1" applyNumberFormat="1">
      <alignment shrinkToFit="0" wrapText="1"/>
    </xf>
    <xf borderId="0" fillId="3" fontId="1" numFmtId="164" xfId="0" applyAlignment="1" applyFont="1" applyNumberFormat="1">
      <alignment shrinkToFit="0" wrapText="1"/>
    </xf>
    <xf borderId="0" fillId="3" fontId="1" numFmtId="0" xfId="0" applyAlignment="1" applyFont="1">
      <alignment readingOrder="0" shrinkToFit="0" wrapText="1"/>
    </xf>
    <xf borderId="0" fillId="3" fontId="1" numFmtId="0" xfId="0" applyAlignment="1" applyFont="1">
      <alignment shrinkToFit="0" wrapText="1"/>
    </xf>
    <xf borderId="1" fillId="0" fontId="1" numFmtId="0" xfId="0" applyAlignment="1" applyBorder="1" applyFont="1">
      <alignment shrinkToFit="0" wrapText="1"/>
    </xf>
    <xf borderId="1" fillId="3" fontId="1" numFmtId="0" xfId="0" applyAlignment="1" applyBorder="1" applyFont="1">
      <alignment shrinkToFit="0" wrapText="1"/>
    </xf>
    <xf borderId="1" fillId="0" fontId="1" numFmtId="164" xfId="0" applyAlignment="1" applyBorder="1" applyFont="1" applyNumberFormat="1">
      <alignment shrinkToFit="0" wrapText="1"/>
    </xf>
    <xf borderId="2" fillId="0" fontId="1" numFmtId="0" xfId="0" applyAlignment="1" applyBorder="1" applyFont="1">
      <alignment readingOrder="0" shrinkToFit="0" wrapText="1"/>
    </xf>
    <xf borderId="2" fillId="0" fontId="1" numFmtId="0" xfId="0" applyAlignment="1" applyBorder="1" applyFont="1">
      <alignment shrinkToFit="0" wrapText="1"/>
    </xf>
    <xf borderId="0" fillId="2" fontId="3" numFmtId="166" xfId="0" applyAlignment="1" applyFont="1" applyNumberFormat="1">
      <alignment shrinkToFit="0" wrapText="1"/>
    </xf>
    <xf borderId="2" fillId="3" fontId="1" numFmtId="0" xfId="0" applyAlignment="1" applyBorder="1" applyFont="1">
      <alignment shrinkToFit="0" wrapText="1"/>
    </xf>
    <xf borderId="0" fillId="4" fontId="1" numFmtId="0" xfId="0" applyAlignment="1" applyFont="1">
      <alignment shrinkToFit="0" wrapText="1"/>
    </xf>
    <xf borderId="0" fillId="0" fontId="5" numFmtId="164" xfId="0" applyAlignment="1" applyFont="1" applyNumberFormat="1">
      <alignment shrinkToFit="0" wrapText="1"/>
    </xf>
    <xf borderId="2" fillId="0" fontId="3" numFmtId="3" xfId="0" applyAlignment="1" applyBorder="1" applyFont="1" applyNumberFormat="1">
      <alignment shrinkToFit="0" wrapText="1"/>
    </xf>
    <xf borderId="2" fillId="0" fontId="5" numFmtId="164" xfId="0" applyAlignment="1" applyBorder="1" applyFont="1" applyNumberFormat="1">
      <alignment shrinkToFit="0" wrapText="1"/>
    </xf>
    <xf borderId="2" fillId="0" fontId="6" numFmtId="164" xfId="0" applyAlignment="1" applyBorder="1" applyFont="1" applyNumberFormat="1">
      <alignment shrinkToFit="0" wrapText="1"/>
    </xf>
    <xf borderId="0" fillId="2" fontId="3" numFmtId="0" xfId="0" applyAlignment="1" applyFont="1">
      <alignment shrinkToFit="0" wrapText="1"/>
    </xf>
    <xf borderId="3" fillId="0" fontId="1" numFmtId="0" xfId="0" applyAlignment="1" applyBorder="1" applyFont="1">
      <alignment shrinkToFit="0" wrapText="1"/>
    </xf>
    <xf borderId="4" fillId="6" fontId="1" numFmtId="0" xfId="0" applyAlignment="1" applyBorder="1" applyFill="1" applyFont="1">
      <alignment readingOrder="0" shrinkToFit="0" wrapText="1"/>
    </xf>
    <xf borderId="5" fillId="6" fontId="1" numFmtId="0" xfId="0" applyAlignment="1" applyBorder="1" applyFont="1">
      <alignment shrinkToFit="0" wrapText="1"/>
    </xf>
    <xf borderId="6" fillId="0" fontId="1" numFmtId="0" xfId="0" applyAlignment="1" applyBorder="1" applyFont="1">
      <alignment shrinkToFit="0" wrapText="1"/>
    </xf>
    <xf borderId="7" fillId="6" fontId="1" numFmtId="0" xfId="0" applyAlignment="1" applyBorder="1" applyFont="1">
      <alignment readingOrder="0" shrinkToFit="0" wrapText="1"/>
    </xf>
    <xf borderId="8" fillId="6" fontId="1" numFmtId="0" xfId="0" applyAlignment="1" applyBorder="1" applyFont="1">
      <alignment readingOrder="0" shrinkToFit="0" wrapText="1"/>
    </xf>
    <xf borderId="0" fillId="2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2" width="16.57"/>
    <col customWidth="1" min="3" max="3" width="7.57"/>
    <col customWidth="1" min="4" max="4" width="11.71"/>
    <col customWidth="1" min="5" max="5" width="5.86"/>
    <col customWidth="1" min="6" max="6" width="11.57"/>
    <col customWidth="1" min="7" max="7" width="10.43"/>
    <col customWidth="1" min="8" max="8" width="9.14"/>
    <col customWidth="1" min="9" max="9" width="10.0"/>
    <col customWidth="1" min="10" max="10" width="8.14"/>
    <col customWidth="1" min="11" max="11" width="11.43"/>
    <col customWidth="1" min="12" max="12" width="11.86"/>
    <col customWidth="1" min="13" max="13" width="11.14"/>
    <col customWidth="1" min="14" max="14" width="10.0"/>
    <col customWidth="1" min="15" max="15" width="9.14"/>
    <col customWidth="1" min="16" max="17" width="8.43"/>
    <col customWidth="1" min="18" max="18" width="9.71"/>
    <col customWidth="1" min="19" max="19" width="10.29"/>
    <col customWidth="1" min="20" max="20" width="9.14"/>
    <col customWidth="1" min="21" max="21" width="6.0"/>
    <col customWidth="1" min="22" max="22" width="13.0"/>
    <col customWidth="1" min="23" max="23" width="10.0"/>
    <col customWidth="1" min="24" max="24" width="9.71"/>
    <col customWidth="1" min="25" max="25" width="35.43"/>
    <col customWidth="1" min="26" max="29" width="17.29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5" t="s">
        <v>12</v>
      </c>
      <c r="N1" s="2" t="s">
        <v>13</v>
      </c>
      <c r="O1" s="2" t="s">
        <v>14</v>
      </c>
      <c r="P1" s="1" t="s">
        <v>15</v>
      </c>
      <c r="Q1" s="6" t="s">
        <v>16</v>
      </c>
      <c r="R1" s="1" t="s">
        <v>17</v>
      </c>
      <c r="S1" s="7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>
      <c r="A2" s="1" t="s">
        <v>25</v>
      </c>
      <c r="B2" s="1" t="s">
        <v>26</v>
      </c>
      <c r="C2" s="1">
        <v>100.0</v>
      </c>
      <c r="D2" s="1">
        <v>9.0</v>
      </c>
      <c r="E2" s="1">
        <v>0.0</v>
      </c>
      <c r="F2" s="8">
        <f>D2*B13</f>
        <v>162</v>
      </c>
      <c r="G2" s="9">
        <f>F2*C2</f>
        <v>16200</v>
      </c>
      <c r="H2" s="10">
        <v>0.05</v>
      </c>
      <c r="I2" s="11">
        <f>H2*B17</f>
        <v>1.225</v>
      </c>
      <c r="J2" s="8">
        <f>I2*C2</f>
        <v>122.5</v>
      </c>
      <c r="K2" s="8">
        <f>(D2+I2)*B13</f>
        <v>184.05</v>
      </c>
      <c r="L2" s="8">
        <f>K2*C2</f>
        <v>18405</v>
      </c>
      <c r="M2" s="12">
        <v>1050.0</v>
      </c>
      <c r="N2" s="13">
        <f>M2*C2</f>
        <v>105000</v>
      </c>
      <c r="O2" s="8">
        <f>N2-L2</f>
        <v>86595</v>
      </c>
      <c r="P2" s="7">
        <v>390.0</v>
      </c>
      <c r="Q2" s="14">
        <f>M2-P2-K2</f>
        <v>475.95</v>
      </c>
      <c r="R2" s="15">
        <f>Q2/M2</f>
        <v>0.4532857143</v>
      </c>
      <c r="S2" s="8">
        <f>Q2*C2</f>
        <v>47595</v>
      </c>
      <c r="T2" s="1">
        <v>90.0</v>
      </c>
      <c r="U2" s="16">
        <f>T2/30</f>
        <v>3</v>
      </c>
      <c r="V2" s="8">
        <f>Q2*T2</f>
        <v>42835.5</v>
      </c>
      <c r="W2" s="1">
        <v>14.0</v>
      </c>
      <c r="X2" s="16">
        <f>U2*W2</f>
        <v>42</v>
      </c>
      <c r="Y2" s="8"/>
    </row>
    <row r="3">
      <c r="A3" s="17"/>
      <c r="C3" s="1">
        <v>5.0</v>
      </c>
      <c r="D3" s="1">
        <v>210.0</v>
      </c>
      <c r="E3" s="1">
        <v>0.0</v>
      </c>
      <c r="F3" s="8">
        <f>D3*B13</f>
        <v>3780</v>
      </c>
      <c r="G3" s="9"/>
      <c r="I3" s="18"/>
      <c r="J3" s="8"/>
      <c r="K3" s="8"/>
      <c r="L3" s="8"/>
      <c r="M3" s="19"/>
      <c r="O3" s="8"/>
      <c r="Q3" s="14"/>
      <c r="R3" s="15"/>
      <c r="S3" s="8"/>
      <c r="V3" s="8"/>
      <c r="Y3" s="8"/>
    </row>
    <row r="4">
      <c r="C4" s="1">
        <v>10.0</v>
      </c>
      <c r="D4" s="1">
        <v>64.0</v>
      </c>
      <c r="E4" s="1">
        <v>0.0</v>
      </c>
      <c r="F4" s="8">
        <f>D4*B13</f>
        <v>1152</v>
      </c>
      <c r="G4" s="9"/>
      <c r="H4" s="1">
        <v>0.5</v>
      </c>
      <c r="I4" s="11">
        <f>H4*B17</f>
        <v>12.25</v>
      </c>
      <c r="J4" s="8"/>
      <c r="K4" s="8">
        <f>(D4+I4)*B13</f>
        <v>1372.5</v>
      </c>
      <c r="L4" s="8">
        <f t="shared" ref="L4:L5" si="1">K4*C4</f>
        <v>13725</v>
      </c>
      <c r="M4" s="20">
        <v>2750.0</v>
      </c>
      <c r="N4" s="16">
        <f t="shared" ref="N4:N5" si="2">M4*C4</f>
        <v>27500</v>
      </c>
      <c r="O4" s="8">
        <f t="shared" ref="O4:O5" si="3">N4-L4</f>
        <v>13775</v>
      </c>
      <c r="P4" s="7">
        <v>390.0</v>
      </c>
      <c r="Q4" s="14">
        <f t="shared" ref="Q4:Q5" si="4">M4-P4-K4</f>
        <v>987.5</v>
      </c>
      <c r="R4" s="15"/>
      <c r="S4" s="8"/>
      <c r="V4" s="8"/>
      <c r="Y4" s="8"/>
    </row>
    <row r="5">
      <c r="C5" s="1">
        <v>180.0</v>
      </c>
      <c r="D5" s="1">
        <v>21.0</v>
      </c>
      <c r="F5" s="8">
        <f>D5*B13</f>
        <v>378</v>
      </c>
      <c r="G5" s="9"/>
      <c r="H5" s="1">
        <v>0.4</v>
      </c>
      <c r="I5" s="11">
        <f>H5*B17</f>
        <v>9.8</v>
      </c>
      <c r="J5" s="8"/>
      <c r="K5" s="8">
        <f>(D5+I5)*B13</f>
        <v>554.4</v>
      </c>
      <c r="L5" s="8">
        <f t="shared" si="1"/>
        <v>99792</v>
      </c>
      <c r="M5" s="20">
        <v>1840.0</v>
      </c>
      <c r="N5" s="16">
        <f t="shared" si="2"/>
        <v>331200</v>
      </c>
      <c r="O5" s="8">
        <f t="shared" si="3"/>
        <v>231408</v>
      </c>
      <c r="P5" s="1">
        <v>532.0</v>
      </c>
      <c r="Q5" s="14">
        <f t="shared" si="4"/>
        <v>753.6</v>
      </c>
      <c r="R5" s="15">
        <f>Q5/M5</f>
        <v>0.4095652174</v>
      </c>
      <c r="S5" s="8">
        <f>Q5*C5</f>
        <v>135648</v>
      </c>
      <c r="V5" s="8"/>
      <c r="Y5" s="8"/>
    </row>
    <row r="6">
      <c r="A6" s="17"/>
      <c r="F6" s="8"/>
      <c r="G6" s="9"/>
      <c r="I6" s="18"/>
      <c r="J6" s="8"/>
      <c r="K6" s="8"/>
      <c r="L6" s="8"/>
      <c r="M6" s="21"/>
      <c r="O6" s="8"/>
      <c r="Q6" s="14"/>
      <c r="R6" s="15"/>
      <c r="S6" s="8"/>
      <c r="V6" s="8"/>
      <c r="Y6" s="8"/>
    </row>
    <row r="7">
      <c r="F7" s="8"/>
      <c r="G7" s="9"/>
      <c r="I7" s="18"/>
      <c r="J7" s="8"/>
      <c r="K7" s="8"/>
      <c r="L7" s="8"/>
      <c r="M7" s="21"/>
      <c r="O7" s="8"/>
      <c r="Q7" s="14"/>
      <c r="R7" s="15"/>
      <c r="S7" s="8"/>
      <c r="V7" s="8"/>
      <c r="Y7" s="8"/>
    </row>
    <row r="8">
      <c r="B8" s="22"/>
      <c r="C8" s="22"/>
      <c r="D8" s="22"/>
      <c r="E8" s="22"/>
      <c r="F8" s="8"/>
      <c r="G8" s="9"/>
      <c r="J8" s="8"/>
      <c r="K8" s="8"/>
      <c r="L8" s="8"/>
      <c r="M8" s="23"/>
      <c r="O8" s="8"/>
      <c r="P8" s="22"/>
      <c r="Q8" s="14"/>
      <c r="R8" s="15"/>
      <c r="S8" s="8"/>
      <c r="T8" s="22"/>
      <c r="U8" s="22"/>
      <c r="V8" s="24"/>
      <c r="W8" s="22"/>
      <c r="X8" s="22"/>
      <c r="Y8" s="24"/>
    </row>
    <row r="9">
      <c r="B9" s="25" t="s">
        <v>27</v>
      </c>
      <c r="C9" s="26"/>
      <c r="D9" s="26"/>
      <c r="E9" s="26"/>
      <c r="G9" s="27">
        <f>sum(G2)</f>
        <v>16200</v>
      </c>
      <c r="J9" s="8">
        <f>sum(J2)</f>
        <v>122.5</v>
      </c>
      <c r="K9" s="8"/>
      <c r="L9" s="8">
        <f>sum(L2)</f>
        <v>18405</v>
      </c>
      <c r="M9" s="28"/>
      <c r="N9" s="8">
        <f>sum(N2:N8)</f>
        <v>463700</v>
      </c>
      <c r="P9" s="26"/>
      <c r="Q9" s="29"/>
      <c r="S9" s="30">
        <f t="shared" ref="S9:V9" si="5">sum(S2:S8)</f>
        <v>183243</v>
      </c>
      <c r="T9" s="31">
        <f t="shared" si="5"/>
        <v>90</v>
      </c>
      <c r="U9" s="31">
        <f t="shared" si="5"/>
        <v>3</v>
      </c>
      <c r="V9" s="32">
        <f t="shared" si="5"/>
        <v>42835.5</v>
      </c>
      <c r="W9" s="26"/>
      <c r="X9" s="26"/>
      <c r="Y9" s="33">
        <f>sum(Y2:Y8)</f>
        <v>0</v>
      </c>
    </row>
    <row r="10">
      <c r="G10" s="34"/>
      <c r="M10" s="21"/>
      <c r="Q10" s="29"/>
      <c r="S10" s="8"/>
      <c r="Y10" s="8"/>
    </row>
    <row r="11">
      <c r="B11" s="22"/>
      <c r="C11" s="22"/>
      <c r="G11" s="34"/>
      <c r="M11" s="21"/>
      <c r="Q11" s="29"/>
      <c r="S11" s="8"/>
    </row>
    <row r="12" ht="6.75" customHeight="1">
      <c r="A12" s="35"/>
      <c r="B12" s="36" t="s">
        <v>28</v>
      </c>
      <c r="C12" s="37"/>
      <c r="D12" s="38"/>
      <c r="G12" s="34"/>
      <c r="M12" s="21"/>
      <c r="Q12" s="29"/>
      <c r="S12" s="8"/>
    </row>
    <row r="13">
      <c r="A13" s="35"/>
      <c r="B13" s="39">
        <v>18.0</v>
      </c>
      <c r="C13" s="40" t="s">
        <v>29</v>
      </c>
      <c r="D13" s="38"/>
      <c r="G13" s="41">
        <f t="array" ref="G13">G3+G6+""+""+""+""+""</f>
        <v>0</v>
      </c>
      <c r="M13" s="21"/>
      <c r="Q13" s="29"/>
      <c r="S13" s="8"/>
    </row>
    <row r="14">
      <c r="B14" s="25" t="s">
        <v>30</v>
      </c>
      <c r="C14" s="26"/>
      <c r="G14" s="34"/>
      <c r="M14" s="21"/>
      <c r="Q14" s="29"/>
      <c r="S14" s="8"/>
    </row>
    <row r="15">
      <c r="B15" s="1">
        <v>1375.0</v>
      </c>
      <c r="C15" s="1" t="s">
        <v>31</v>
      </c>
      <c r="G15" s="34"/>
      <c r="M15" s="21"/>
      <c r="Q15" s="29"/>
      <c r="S15" s="8"/>
    </row>
    <row r="16">
      <c r="B16" s="1" t="s">
        <v>32</v>
      </c>
      <c r="G16" s="34"/>
      <c r="M16" s="21"/>
      <c r="Q16" s="29"/>
      <c r="S16" s="8"/>
    </row>
    <row r="17">
      <c r="B17" s="1">
        <v>24.5</v>
      </c>
      <c r="C17" s="1" t="s">
        <v>31</v>
      </c>
      <c r="G17" s="34"/>
      <c r="M17" s="21"/>
      <c r="Q17" s="29"/>
      <c r="S17" s="8"/>
    </row>
    <row r="18">
      <c r="G18" s="34"/>
      <c r="M18" s="21"/>
      <c r="Q18" s="29"/>
      <c r="S18" s="8"/>
    </row>
    <row r="19">
      <c r="G19" s="34"/>
      <c r="M19" s="21"/>
      <c r="Q19" s="29"/>
      <c r="S19" s="8"/>
    </row>
    <row r="20">
      <c r="G20" s="34"/>
      <c r="M20" s="21"/>
      <c r="Q20" s="29"/>
      <c r="S20" s="8"/>
    </row>
    <row r="21">
      <c r="G21" s="34"/>
      <c r="M21" s="21"/>
      <c r="Q21" s="29"/>
      <c r="S21" s="8"/>
    </row>
    <row r="22">
      <c r="G22" s="34"/>
      <c r="M22" s="21"/>
      <c r="Q22" s="29"/>
      <c r="S22" s="8"/>
    </row>
    <row r="23">
      <c r="G23" s="34"/>
      <c r="M23" s="21"/>
      <c r="Q23" s="29"/>
      <c r="S23" s="8"/>
    </row>
    <row r="24">
      <c r="G24" s="34"/>
      <c r="M24" s="21"/>
      <c r="Q24" s="29"/>
      <c r="S24" s="8"/>
    </row>
    <row r="25">
      <c r="G25" s="34"/>
      <c r="M25" s="21"/>
      <c r="Q25" s="29"/>
      <c r="S25" s="8"/>
    </row>
    <row r="26">
      <c r="G26" s="34"/>
      <c r="M26" s="21"/>
      <c r="Q26" s="29"/>
      <c r="S26" s="8"/>
    </row>
    <row r="27">
      <c r="G27" s="34"/>
      <c r="M27" s="21"/>
      <c r="Q27" s="29"/>
      <c r="S27" s="8"/>
    </row>
    <row r="28">
      <c r="G28" s="34"/>
      <c r="M28" s="21"/>
      <c r="Q28" s="29"/>
      <c r="S28" s="8"/>
    </row>
    <row r="29">
      <c r="G29" s="34"/>
      <c r="M29" s="21"/>
      <c r="Q29" s="29"/>
      <c r="S29" s="8"/>
    </row>
    <row r="30">
      <c r="G30" s="34"/>
      <c r="M30" s="21"/>
      <c r="Q30" s="29"/>
      <c r="S30" s="8"/>
    </row>
    <row r="31">
      <c r="G31" s="34"/>
      <c r="M31" s="21"/>
      <c r="Q31" s="29"/>
      <c r="S31" s="8"/>
    </row>
    <row r="32">
      <c r="G32" s="34"/>
      <c r="M32" s="21"/>
      <c r="Q32" s="29"/>
      <c r="S32" s="8"/>
    </row>
    <row r="33">
      <c r="G33" s="34"/>
      <c r="M33" s="21"/>
      <c r="Q33" s="29"/>
      <c r="S33" s="8"/>
    </row>
    <row r="34">
      <c r="G34" s="34"/>
      <c r="M34" s="21"/>
      <c r="Q34" s="29"/>
      <c r="S34" s="8"/>
    </row>
    <row r="35">
      <c r="G35" s="34"/>
      <c r="M35" s="21"/>
      <c r="Q35" s="29"/>
      <c r="S35" s="8"/>
    </row>
    <row r="36">
      <c r="G36" s="34"/>
      <c r="M36" s="21"/>
      <c r="Q36" s="29"/>
      <c r="S36" s="8"/>
    </row>
    <row r="37">
      <c r="G37" s="34"/>
      <c r="M37" s="21"/>
      <c r="Q37" s="29"/>
      <c r="S37" s="8"/>
    </row>
    <row r="38">
      <c r="G38" s="34"/>
      <c r="M38" s="21"/>
      <c r="Q38" s="29"/>
      <c r="S38" s="8"/>
    </row>
    <row r="39">
      <c r="G39" s="34"/>
      <c r="M39" s="21"/>
      <c r="Q39" s="29"/>
      <c r="S39" s="8"/>
    </row>
    <row r="40">
      <c r="G40" s="34"/>
      <c r="M40" s="21"/>
      <c r="Q40" s="29"/>
      <c r="S40" s="8"/>
    </row>
    <row r="41">
      <c r="G41" s="34"/>
      <c r="M41" s="21"/>
      <c r="Q41" s="29"/>
      <c r="S41" s="8"/>
    </row>
    <row r="42">
      <c r="G42" s="34"/>
      <c r="M42" s="21"/>
      <c r="Q42" s="29"/>
      <c r="S42" s="8"/>
    </row>
    <row r="43">
      <c r="G43" s="34"/>
      <c r="M43" s="21"/>
      <c r="Q43" s="29"/>
      <c r="S43" s="8"/>
    </row>
    <row r="44">
      <c r="G44" s="34"/>
      <c r="M44" s="21"/>
      <c r="Q44" s="29"/>
      <c r="S44" s="8"/>
    </row>
    <row r="45">
      <c r="G45" s="34"/>
      <c r="M45" s="21"/>
      <c r="Q45" s="29"/>
      <c r="S45" s="8"/>
    </row>
    <row r="46">
      <c r="G46" s="34"/>
      <c r="M46" s="21"/>
      <c r="Q46" s="29"/>
      <c r="S46" s="8"/>
    </row>
    <row r="47">
      <c r="G47" s="34"/>
      <c r="M47" s="21"/>
      <c r="Q47" s="29"/>
      <c r="S47" s="8"/>
    </row>
    <row r="48">
      <c r="G48" s="34"/>
      <c r="M48" s="21"/>
      <c r="Q48" s="29"/>
      <c r="S48" s="8"/>
    </row>
    <row r="49">
      <c r="G49" s="34"/>
      <c r="M49" s="21"/>
      <c r="Q49" s="29"/>
      <c r="S49" s="8"/>
    </row>
    <row r="50">
      <c r="G50" s="34"/>
      <c r="M50" s="21"/>
      <c r="Q50" s="29"/>
      <c r="S50" s="8"/>
    </row>
    <row r="51">
      <c r="G51" s="34"/>
      <c r="M51" s="21"/>
      <c r="Q51" s="29"/>
      <c r="S51" s="8"/>
    </row>
    <row r="52">
      <c r="G52" s="34"/>
      <c r="M52" s="21"/>
      <c r="Q52" s="29"/>
      <c r="S52" s="8"/>
    </row>
    <row r="53">
      <c r="G53" s="34"/>
      <c r="M53" s="21"/>
      <c r="Q53" s="29"/>
      <c r="S53" s="8"/>
    </row>
    <row r="54">
      <c r="G54" s="34"/>
      <c r="M54" s="21"/>
      <c r="Q54" s="29"/>
      <c r="S54" s="8"/>
    </row>
    <row r="55">
      <c r="G55" s="34"/>
      <c r="M55" s="21"/>
      <c r="Q55" s="29"/>
      <c r="S55" s="8"/>
    </row>
    <row r="56">
      <c r="G56" s="34"/>
      <c r="M56" s="21"/>
      <c r="Q56" s="29"/>
      <c r="S56" s="8"/>
    </row>
    <row r="57">
      <c r="G57" s="34"/>
      <c r="M57" s="21"/>
      <c r="Q57" s="29"/>
      <c r="S57" s="8"/>
    </row>
    <row r="58">
      <c r="G58" s="34"/>
      <c r="M58" s="21"/>
      <c r="Q58" s="29"/>
      <c r="S58" s="8"/>
    </row>
    <row r="59">
      <c r="G59" s="34"/>
      <c r="M59" s="21"/>
      <c r="Q59" s="29"/>
      <c r="S59" s="8"/>
    </row>
    <row r="60">
      <c r="G60" s="34"/>
      <c r="M60" s="21"/>
      <c r="Q60" s="29"/>
      <c r="S60" s="8"/>
    </row>
    <row r="61">
      <c r="G61" s="34"/>
      <c r="M61" s="21"/>
      <c r="Q61" s="29"/>
      <c r="S61" s="8"/>
    </row>
    <row r="62">
      <c r="G62" s="34"/>
      <c r="M62" s="21"/>
      <c r="Q62" s="29"/>
      <c r="S62" s="8"/>
    </row>
    <row r="63">
      <c r="G63" s="34"/>
      <c r="M63" s="21"/>
      <c r="Q63" s="29"/>
      <c r="S63" s="8"/>
    </row>
    <row r="64">
      <c r="G64" s="34"/>
      <c r="M64" s="21"/>
      <c r="Q64" s="29"/>
      <c r="S64" s="8"/>
    </row>
    <row r="65">
      <c r="G65" s="34"/>
      <c r="M65" s="21"/>
      <c r="Q65" s="29"/>
      <c r="S65" s="8"/>
    </row>
    <row r="66">
      <c r="G66" s="34"/>
      <c r="M66" s="21"/>
      <c r="Q66" s="29"/>
      <c r="S66" s="8"/>
    </row>
    <row r="67">
      <c r="G67" s="34"/>
      <c r="M67" s="21"/>
      <c r="Q67" s="29"/>
      <c r="S67" s="8"/>
    </row>
    <row r="68">
      <c r="G68" s="34"/>
      <c r="M68" s="21"/>
      <c r="Q68" s="29"/>
      <c r="S68" s="8"/>
    </row>
    <row r="69">
      <c r="G69" s="34"/>
      <c r="M69" s="21"/>
      <c r="Q69" s="29"/>
      <c r="S69" s="8"/>
    </row>
    <row r="70">
      <c r="G70" s="34"/>
      <c r="M70" s="21"/>
      <c r="Q70" s="29"/>
      <c r="S70" s="8"/>
    </row>
    <row r="71">
      <c r="G71" s="34"/>
      <c r="M71" s="21"/>
      <c r="Q71" s="29"/>
      <c r="S71" s="8"/>
    </row>
    <row r="72">
      <c r="G72" s="34"/>
      <c r="M72" s="21"/>
      <c r="Q72" s="29"/>
      <c r="S72" s="8"/>
    </row>
    <row r="73">
      <c r="G73" s="34"/>
      <c r="M73" s="21"/>
      <c r="Q73" s="29"/>
      <c r="S73" s="8"/>
    </row>
    <row r="74">
      <c r="G74" s="34"/>
      <c r="M74" s="21"/>
      <c r="Q74" s="29"/>
      <c r="S74" s="8"/>
    </row>
    <row r="75">
      <c r="G75" s="34"/>
      <c r="M75" s="21"/>
      <c r="Q75" s="29"/>
      <c r="S75" s="8"/>
    </row>
    <row r="76">
      <c r="G76" s="34"/>
      <c r="M76" s="21"/>
      <c r="Q76" s="29"/>
      <c r="S76" s="8"/>
    </row>
    <row r="77">
      <c r="G77" s="34"/>
      <c r="M77" s="21"/>
      <c r="Q77" s="29"/>
      <c r="S77" s="8"/>
    </row>
    <row r="78">
      <c r="G78" s="34"/>
      <c r="M78" s="21"/>
      <c r="Q78" s="29"/>
      <c r="S78" s="8"/>
    </row>
    <row r="79">
      <c r="G79" s="34"/>
      <c r="M79" s="21"/>
      <c r="Q79" s="29"/>
      <c r="S79" s="8"/>
    </row>
    <row r="80">
      <c r="G80" s="34"/>
      <c r="M80" s="21"/>
      <c r="Q80" s="29"/>
      <c r="S80" s="8"/>
    </row>
    <row r="81">
      <c r="G81" s="34"/>
      <c r="M81" s="21"/>
      <c r="Q81" s="29"/>
      <c r="S81" s="8"/>
    </row>
    <row r="82">
      <c r="G82" s="34"/>
      <c r="M82" s="21"/>
      <c r="Q82" s="29"/>
      <c r="S82" s="8"/>
    </row>
    <row r="83">
      <c r="G83" s="34"/>
      <c r="M83" s="21"/>
      <c r="Q83" s="29"/>
      <c r="S83" s="8"/>
    </row>
    <row r="84">
      <c r="G84" s="34"/>
      <c r="M84" s="21"/>
      <c r="Q84" s="29"/>
      <c r="S84" s="8"/>
    </row>
    <row r="85">
      <c r="G85" s="34"/>
      <c r="M85" s="21"/>
      <c r="Q85" s="29"/>
      <c r="S85" s="8"/>
    </row>
    <row r="86">
      <c r="G86" s="34"/>
      <c r="M86" s="21"/>
      <c r="Q86" s="29"/>
      <c r="S86" s="8"/>
    </row>
  </sheetData>
  <drawing r:id="rId1"/>
</worksheet>
</file>